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" sheetId="1" r:id="rId1"/>
    <sheet name="титульник" sheetId="2" state="hidden" r:id="rId2"/>
  </sheets>
  <definedNames>
    <definedName name="_xlnm.Print_Area" localSheetId="0">'план '!$A$2:$H$51</definedName>
  </definedNames>
  <calcPr fullCalcOnLoad="1" refMode="R1C1"/>
</workbook>
</file>

<file path=xl/sharedStrings.xml><?xml version="1.0" encoding="utf-8"?>
<sst xmlns="http://schemas.openxmlformats.org/spreadsheetml/2006/main" count="139" uniqueCount="117">
  <si>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</si>
  <si>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</si>
  <si>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</si>
  <si>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</si>
  <si>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</si>
  <si>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учебная работа</t>
  </si>
  <si>
    <t>Обязательная аудиторная</t>
  </si>
  <si>
    <t>Всего занятий за весь период обучения</t>
  </si>
  <si>
    <t>В т.ч. лаб. и практ. Занятий</t>
  </si>
  <si>
    <t>0.00</t>
  </si>
  <si>
    <t>Общеобразовательный цикл</t>
  </si>
  <si>
    <t>Литература</t>
  </si>
  <si>
    <t>Иностранный язык</t>
  </si>
  <si>
    <t>История</t>
  </si>
  <si>
    <t>Обществознание (вкл. экономику и право)</t>
  </si>
  <si>
    <t>Химия</t>
  </si>
  <si>
    <t>-,ДЗ</t>
  </si>
  <si>
    <t>Физическая культура</t>
  </si>
  <si>
    <t>З,З,ДЗ</t>
  </si>
  <si>
    <t>ОБЖ</t>
  </si>
  <si>
    <t>ОП.00</t>
  </si>
  <si>
    <t xml:space="preserve">Общепрофессиональный цикл </t>
  </si>
  <si>
    <t>ОП.01</t>
  </si>
  <si>
    <t>Электротехника</t>
  </si>
  <si>
    <t>ОП.02</t>
  </si>
  <si>
    <t>Охрана труда</t>
  </si>
  <si>
    <t>ОП.03</t>
  </si>
  <si>
    <t>Материаловедение</t>
  </si>
  <si>
    <t>ОП.04</t>
  </si>
  <si>
    <t>Безопасность жизнедеятельности</t>
  </si>
  <si>
    <t>ДЗ</t>
  </si>
  <si>
    <t>ОП.06</t>
  </si>
  <si>
    <t>ОП.07</t>
  </si>
  <si>
    <t>Основы технического черчения</t>
  </si>
  <si>
    <t>П.00</t>
  </si>
  <si>
    <t xml:space="preserve">Профессиональный цикл 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</si>
  <si>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</si>
  <si>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</si>
  <si>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</si>
  <si>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</si>
  <si>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</si>
  <si>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</si>
  <si>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</si>
  <si>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</si>
  <si>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</si>
  <si>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</si>
  <si>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</si>
  <si>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Всего:</t>
  </si>
  <si>
    <t>ГИА.00</t>
  </si>
  <si>
    <t>Государственная (итоговая) аттестация</t>
  </si>
  <si>
    <t>ГИА.01</t>
  </si>
  <si>
    <t>Защита выпускной квалификационной работы</t>
  </si>
  <si>
    <t xml:space="preserve">Слесарное дело </t>
  </si>
  <si>
    <t xml:space="preserve">ОП.05 </t>
  </si>
  <si>
    <t>Общий курс железных дорог</t>
  </si>
  <si>
    <t>Техническое обслуживание и ремонт локомотива (по видам)</t>
  </si>
  <si>
    <t>Устройство, техническое обслуживание и ремонт узлов локомотива</t>
  </si>
  <si>
    <t>Конструкция и управление локомотивом</t>
  </si>
  <si>
    <t>Управление и техническая эксплуатация локомотива (по видам) под руководством машиниста</t>
  </si>
  <si>
    <t>Э</t>
  </si>
  <si>
    <t>"Утверждаю"</t>
  </si>
  <si>
    <t>"____" _________________ 20__ г.</t>
  </si>
  <si>
    <t xml:space="preserve">УЧЕБНЫЙ ПЛАН </t>
  </si>
  <si>
    <t xml:space="preserve">Квалификация:   слесарь по ремонту подвижного </t>
  </si>
  <si>
    <t>помощник машиниста электровоза</t>
  </si>
  <si>
    <t>Форма обучения : очная</t>
  </si>
  <si>
    <t>на базе основного  общего образования</t>
  </si>
  <si>
    <r>
      <rPr>
        <b/>
        <sz val="11"/>
        <rFont val="Times New Roman"/>
        <family val="1"/>
      </rPr>
      <t>Консультации</t>
    </r>
    <r>
      <rPr>
        <sz val="11"/>
        <rFont val="Times New Roman"/>
        <family val="1"/>
      </rPr>
      <t xml:space="preserve"> предусматриваются из расчета 4 часа на одного обучающегося на каждый учебный год</t>
    </r>
  </si>
  <si>
    <t>состава</t>
  </si>
  <si>
    <t>-/2/2</t>
  </si>
  <si>
    <t>Нормативный срок обучения: 3 года 10мес.</t>
  </si>
  <si>
    <t>Директор ГАПОУ</t>
  </si>
  <si>
    <t>Государственного автономного профессионального образовательного учреждения</t>
  </si>
  <si>
    <t>программы подготовки квалифицированных рабочих, служащих по профессии</t>
  </si>
  <si>
    <t>23.01.09 Машинист локомотива</t>
  </si>
  <si>
    <t>ОУД.01</t>
  </si>
  <si>
    <t>ОУД.02</t>
  </si>
  <si>
    <t>ОУД.03</t>
  </si>
  <si>
    <t>ОУД.04</t>
  </si>
  <si>
    <t>─, ДЗ</t>
  </si>
  <si>
    <t>ОУД.05</t>
  </si>
  <si>
    <t>З, З, ДЗ</t>
  </si>
  <si>
    <t>ОУД.06</t>
  </si>
  <si>
    <t>ОУД.07</t>
  </si>
  <si>
    <t>Информатика</t>
  </si>
  <si>
    <t>ОУД.08</t>
  </si>
  <si>
    <t>Физика</t>
  </si>
  <si>
    <t>ОУД.09</t>
  </si>
  <si>
    <t>ОУД.10</t>
  </si>
  <si>
    <t>ОУД.11</t>
  </si>
  <si>
    <t>Биология</t>
  </si>
  <si>
    <t>-,ДЗ,Э</t>
  </si>
  <si>
    <t>─, Э</t>
  </si>
  <si>
    <t>-/3/2</t>
  </si>
  <si>
    <t>1.1.Выпускная квалификационная работа (выпускная практическая квалификационная работа и письменная экзаменационная работа) с 16.06. по 30.06 (2 нед.)</t>
  </si>
  <si>
    <t xml:space="preserve">Русский язык </t>
  </si>
  <si>
    <t>География</t>
  </si>
  <si>
    <t xml:space="preserve">Экология </t>
  </si>
  <si>
    <t>Татарский язык и литература</t>
  </si>
  <si>
    <t>лекции</t>
  </si>
  <si>
    <r>
      <t>─</t>
    </r>
    <r>
      <rPr>
        <sz val="11"/>
        <rFont val="Times New Roman"/>
        <family val="1"/>
      </rPr>
      <t>,─, Э</t>
    </r>
  </si>
  <si>
    <r>
      <t>─</t>
    </r>
    <r>
      <rPr>
        <sz val="11"/>
        <rFont val="Times New Roman"/>
        <family val="1"/>
      </rPr>
      <t>,─, ДЗ</t>
    </r>
  </si>
  <si>
    <r>
      <t>─</t>
    </r>
    <r>
      <rPr>
        <sz val="11"/>
        <rFont val="Times New Roman"/>
        <family val="1"/>
      </rPr>
      <t>,─,─, ДЗ</t>
    </r>
  </si>
  <si>
    <t>ОУД.12</t>
  </si>
  <si>
    <t>ОУД.13</t>
  </si>
  <si>
    <t>ОУД.14</t>
  </si>
  <si>
    <t>УД.15</t>
  </si>
  <si>
    <t xml:space="preserve">"Казанский автотранспортный техникум </t>
  </si>
  <si>
    <t xml:space="preserve">им. А.П. Обыденнова" </t>
  </si>
  <si>
    <t>_______________Р.А. Галявов</t>
  </si>
  <si>
    <t>"Казанский автотранспортный техникум им. А.П. Обыденнова"</t>
  </si>
  <si>
    <t>-/5/4</t>
  </si>
  <si>
    <t>-/5/2</t>
  </si>
  <si>
    <t>-/11/3</t>
  </si>
  <si>
    <t>0/21/9</t>
  </si>
  <si>
    <t>Математика: алгебра, начала математического анализа, геометрия</t>
  </si>
  <si>
    <t>План учебного процесса по профессии 23.01.09 Машинист локомотива ( на базе основного общего образования)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</si>
</sst>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49" fontId="8" fillId="0" borderId="10" xfId="44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34" applyFont="1">
      <alignment/>
      <protection/>
    </xf>
    <xf numFmtId="0" fontId="4" fillId="0" borderId="0" xfId="34" applyFont="1" applyAlignment="1">
      <alignment/>
      <protection/>
    </xf>
    <xf numFmtId="0" fontId="4" fillId="0" borderId="0" xfId="34" applyFont="1" applyBorder="1" applyAlignment="1">
      <alignment/>
      <protection/>
    </xf>
    <xf numFmtId="0" fontId="8" fillId="0" borderId="11" xfId="33" applyFont="1" applyFill="1" applyBorder="1" applyAlignment="1">
      <alignment horizontal="left" vertical="top" wrapText="1"/>
      <protection/>
    </xf>
    <xf numFmtId="0" fontId="8" fillId="0" borderId="11" xfId="33" applyFont="1" applyFill="1" applyBorder="1" applyAlignment="1">
      <alignment vertical="top" wrapText="1"/>
      <protection/>
    </xf>
    <xf numFmtId="0" fontId="14" fillId="0" borderId="11" xfId="33" applyFont="1" applyFill="1" applyBorder="1" applyAlignment="1">
      <alignment horizontal="center" vertical="center" wrapText="1" shrinkToFit="1"/>
      <protection/>
    </xf>
    <xf numFmtId="1" fontId="8" fillId="0" borderId="11" xfId="33" applyNumberFormat="1" applyFont="1" applyFill="1" applyBorder="1" applyAlignment="1">
      <alignment horizontal="center" vertical="center" wrapText="1" shrinkToFit="1"/>
      <protection/>
    </xf>
    <xf numFmtId="0" fontId="8" fillId="0" borderId="11" xfId="33" applyFont="1" applyFill="1" applyBorder="1" applyAlignment="1">
      <alignment horizontal="center" vertical="center" wrapText="1" shrinkToFit="1"/>
      <protection/>
    </xf>
    <xf numFmtId="0" fontId="8" fillId="0" borderId="11" xfId="33" applyFont="1" applyFill="1" applyBorder="1" applyAlignment="1">
      <alignment horizontal="justify" vertical="top" wrapText="1"/>
      <protection/>
    </xf>
    <xf numFmtId="0" fontId="8" fillId="0" borderId="11" xfId="3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7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8" fillId="0" borderId="11" xfId="3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1" fontId="14" fillId="0" borderId="11" xfId="33" applyNumberFormat="1" applyFont="1" applyFill="1" applyBorder="1" applyAlignment="1">
      <alignment horizontal="center" vertical="center" wrapText="1" shrinkToFit="1"/>
      <protection/>
    </xf>
    <xf numFmtId="0" fontId="0" fillId="0" borderId="12" xfId="0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right" vertical="center" wrapText="1" shrinkToFit="1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1" fontId="14" fillId="0" borderId="14" xfId="33" applyNumberFormat="1" applyFont="1" applyFill="1" applyBorder="1" applyAlignment="1">
      <alignment horizontal="center" vertical="center" wrapText="1" shrinkToFit="1"/>
      <protection/>
    </xf>
    <xf numFmtId="186" fontId="8" fillId="0" borderId="13" xfId="44" applyFont="1" applyFill="1" applyBorder="1" applyAlignment="1">
      <alignment vertical="top" wrapText="1" shrinkToFit="1"/>
    </xf>
    <xf numFmtId="186" fontId="8" fillId="0" borderId="0" xfId="44" applyFont="1" applyFill="1" applyBorder="1" applyAlignment="1">
      <alignment vertical="top" wrapText="1" shrinkToFit="1"/>
    </xf>
    <xf numFmtId="0" fontId="14" fillId="0" borderId="15" xfId="33" applyFont="1" applyFill="1" applyBorder="1" applyAlignment="1">
      <alignment horizontal="center" vertical="center" wrapText="1" shrinkToFit="1"/>
      <protection/>
    </xf>
    <xf numFmtId="0" fontId="8" fillId="0" borderId="11" xfId="33" applyFont="1" applyFill="1" applyBorder="1" applyAlignment="1">
      <alignment horizontal="left" vertical="center" wrapText="1"/>
      <protection/>
    </xf>
    <xf numFmtId="1" fontId="14" fillId="0" borderId="16" xfId="33" applyNumberFormat="1" applyFont="1" applyFill="1" applyBorder="1" applyAlignment="1">
      <alignment horizontal="center" vertical="center" wrapText="1" shrinkToFit="1"/>
      <protection/>
    </xf>
    <xf numFmtId="1" fontId="14" fillId="0" borderId="15" xfId="33" applyNumberFormat="1" applyFont="1" applyFill="1" applyBorder="1" applyAlignment="1">
      <alignment horizontal="center" vertical="center" wrapText="1" shrinkToFit="1"/>
      <protection/>
    </xf>
    <xf numFmtId="1" fontId="14" fillId="0" borderId="10" xfId="33" applyNumberFormat="1" applyFont="1" applyFill="1" applyBorder="1" applyAlignment="1">
      <alignment horizontal="center" vertical="center" wrapText="1" shrinkToFit="1"/>
      <protection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2" fillId="0" borderId="10" xfId="0" applyFont="1" applyFill="1" applyBorder="1" applyAlignment="1">
      <alignment wrapText="1" shrinkToFit="1"/>
    </xf>
    <xf numFmtId="186" fontId="8" fillId="0" borderId="23" xfId="44" applyFont="1" applyFill="1" applyBorder="1" applyAlignment="1">
      <alignment horizontal="left" vertical="top" wrapText="1" shrinkToFit="1"/>
    </xf>
    <xf numFmtId="186" fontId="8" fillId="0" borderId="24" xfId="44" applyFont="1" applyFill="1" applyBorder="1" applyAlignment="1">
      <alignment horizontal="left" vertical="top" wrapText="1" shrinkToFit="1"/>
    </xf>
    <xf numFmtId="186" fontId="8" fillId="0" borderId="25" xfId="44" applyFont="1" applyFill="1" applyBorder="1" applyAlignment="1">
      <alignment horizontal="left" vertical="top" wrapText="1" shrinkToFit="1"/>
    </xf>
    <xf numFmtId="186" fontId="8" fillId="0" borderId="17" xfId="44" applyFont="1" applyFill="1" applyBorder="1" applyAlignment="1">
      <alignment vertical="top" wrapText="1" shrinkToFit="1"/>
    </xf>
    <xf numFmtId="186" fontId="8" fillId="0" borderId="18" xfId="44" applyFont="1" applyFill="1" applyBorder="1" applyAlignment="1">
      <alignment vertical="top" wrapText="1" shrinkToFit="1"/>
    </xf>
    <xf numFmtId="186" fontId="8" fillId="0" borderId="19" xfId="44" applyFont="1" applyFill="1" applyBorder="1" applyAlignment="1">
      <alignment vertical="top" wrapText="1" shrinkToFit="1"/>
    </xf>
    <xf numFmtId="186" fontId="8" fillId="0" borderId="21" xfId="44" applyFont="1" applyFill="1" applyBorder="1" applyAlignment="1">
      <alignment vertical="top" wrapText="1" shrinkToFit="1"/>
    </xf>
    <xf numFmtId="186" fontId="8" fillId="0" borderId="12" xfId="44" applyFont="1" applyFill="1" applyBorder="1" applyAlignment="1">
      <alignment vertical="top" wrapText="1" shrinkToFit="1"/>
    </xf>
    <xf numFmtId="186" fontId="8" fillId="0" borderId="22" xfId="44" applyFont="1" applyFill="1" applyBorder="1" applyAlignment="1">
      <alignment vertical="top" wrapText="1" shrinkToFit="1"/>
    </xf>
    <xf numFmtId="186" fontId="7" fillId="0" borderId="0" xfId="44" applyFont="1" applyFill="1" applyBorder="1" applyAlignment="1">
      <alignment horizontal="center" vertical="center" textRotation="90" wrapText="1" shrinkToFit="1"/>
    </xf>
    <xf numFmtId="186" fontId="7" fillId="0" borderId="10" xfId="44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textRotation="90" wrapText="1" shrinkToFit="1"/>
    </xf>
    <xf numFmtId="0" fontId="1" fillId="0" borderId="27" xfId="0" applyFont="1" applyFill="1" applyBorder="1" applyAlignment="1">
      <alignment horizontal="center" vertical="center" textRotation="90" wrapText="1" shrinkToFit="1"/>
    </xf>
    <xf numFmtId="0" fontId="1" fillId="0" borderId="28" xfId="0" applyFont="1" applyFill="1" applyBorder="1" applyAlignment="1">
      <alignment horizontal="center" vertical="center" textRotation="90" wrapText="1" shrinkToFit="1"/>
    </xf>
    <xf numFmtId="0" fontId="1" fillId="0" borderId="23" xfId="0" applyFont="1" applyFill="1" applyBorder="1" applyAlignment="1">
      <alignment horizontal="center" vertical="center" textRotation="90" wrapText="1" shrinkToFit="1"/>
    </xf>
    <xf numFmtId="0" fontId="5" fillId="0" borderId="0" xfId="0" applyFont="1" applyAlignment="1">
      <alignment horizontal="center"/>
    </xf>
    <xf numFmtId="0" fontId="4" fillId="0" borderId="0" xfId="34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34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 2" xfId="33"/>
    <cellStyle name="Excel Built-in Обычный_ППКРС Водитель городского эл.транспорта Соколова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51"/>
  <sheetViews>
    <sheetView tabSelected="1" zoomScalePageLayoutView="0" workbookViewId="0" topLeftCell="A2">
      <selection activeCell="A2" sqref="A2:H4"/>
    </sheetView>
  </sheetViews>
  <sheetFormatPr defaultColWidth="9.140625" defaultRowHeight="12.75"/>
  <cols>
    <col min="1" max="1" width="8.8515625" style="12" customWidth="1"/>
    <col min="2" max="2" width="28.00390625" style="12" customWidth="1"/>
    <col min="3" max="3" width="11.8515625" style="12" customWidth="1"/>
    <col min="4" max="4" width="6.57421875" style="12" customWidth="1"/>
    <col min="5" max="5" width="7.421875" style="12" customWidth="1"/>
    <col min="6" max="6" width="8.57421875" style="12" customWidth="1"/>
    <col min="7" max="7" width="6.8515625" style="12" customWidth="1"/>
    <col min="8" max="8" width="6.57421875" style="12" customWidth="1"/>
    <col min="9" max="16384" width="9.140625" style="12" customWidth="1"/>
  </cols>
  <sheetData>
    <row r="1" ht="12.75" hidden="1"/>
    <row r="2" spans="1:8" s="43" customFormat="1" ht="12.75">
      <c r="A2" s="55" t="s">
        <v>116</v>
      </c>
      <c r="B2" s="56"/>
      <c r="C2" s="56"/>
      <c r="D2" s="56"/>
      <c r="E2" s="56"/>
      <c r="F2" s="56"/>
      <c r="G2" s="56"/>
      <c r="H2" s="57"/>
    </row>
    <row r="3" spans="1:8" ht="15" customHeight="1" hidden="1">
      <c r="A3" s="58"/>
      <c r="B3" s="59"/>
      <c r="C3" s="59"/>
      <c r="D3" s="59"/>
      <c r="E3" s="59"/>
      <c r="F3" s="59"/>
      <c r="G3" s="59"/>
      <c r="H3" s="60"/>
    </row>
    <row r="4" spans="1:33" ht="17.25" customHeight="1">
      <c r="A4" s="61"/>
      <c r="B4" s="62"/>
      <c r="C4" s="62"/>
      <c r="D4" s="62"/>
      <c r="E4" s="62"/>
      <c r="F4" s="62"/>
      <c r="G4" s="62"/>
      <c r="H4" s="6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1.5" customHeight="1">
      <c r="A5" s="64" t="s">
        <v>0</v>
      </c>
      <c r="B5" s="78" t="s">
        <v>1</v>
      </c>
      <c r="C5" s="64" t="s">
        <v>2</v>
      </c>
      <c r="D5" s="78" t="s">
        <v>3</v>
      </c>
      <c r="E5" s="78"/>
      <c r="F5" s="78"/>
      <c r="G5" s="78"/>
      <c r="H5" s="79"/>
      <c r="I5" s="4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5.75" customHeight="1">
      <c r="A6" s="64"/>
      <c r="B6" s="78"/>
      <c r="C6" s="64"/>
      <c r="D6" s="64" t="s">
        <v>4</v>
      </c>
      <c r="E6" s="64" t="s">
        <v>5</v>
      </c>
      <c r="F6" s="78" t="s">
        <v>6</v>
      </c>
      <c r="G6" s="78"/>
      <c r="H6" s="79"/>
      <c r="I6" s="4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1.75" customHeight="1">
      <c r="A7" s="64"/>
      <c r="B7" s="78"/>
      <c r="C7" s="64"/>
      <c r="D7" s="64"/>
      <c r="E7" s="64"/>
      <c r="F7" s="64" t="s">
        <v>7</v>
      </c>
      <c r="G7" s="80" t="s">
        <v>99</v>
      </c>
      <c r="H7" s="83" t="s">
        <v>8</v>
      </c>
      <c r="I7" s="4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9" s="13" customFormat="1" ht="69.75" customHeight="1">
      <c r="A8" s="64"/>
      <c r="B8" s="78"/>
      <c r="C8" s="64"/>
      <c r="D8" s="64"/>
      <c r="E8" s="64"/>
      <c r="F8" s="64"/>
      <c r="G8" s="81"/>
      <c r="H8" s="83"/>
      <c r="I8" s="44"/>
    </row>
    <row r="9" spans="1:33" s="32" customFormat="1" ht="34.5" customHeight="1">
      <c r="A9" s="65"/>
      <c r="B9" s="65"/>
      <c r="C9" s="65"/>
      <c r="D9" s="65"/>
      <c r="E9" s="65"/>
      <c r="F9" s="65"/>
      <c r="G9" s="82"/>
      <c r="H9" s="83"/>
      <c r="I9" s="45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8" ht="27.75" customHeight="1">
      <c r="A10" s="28" t="s">
        <v>9</v>
      </c>
      <c r="B10" s="29" t="s">
        <v>10</v>
      </c>
      <c r="C10" s="30" t="s">
        <v>113</v>
      </c>
      <c r="D10" s="37">
        <v>3078</v>
      </c>
      <c r="E10" s="31">
        <v>1026</v>
      </c>
      <c r="F10" s="31">
        <f>SUM(F11:F25)</f>
        <v>2052</v>
      </c>
      <c r="G10" s="31">
        <f>SUM(G11:G25)</f>
        <v>1183</v>
      </c>
      <c r="H10" s="31">
        <f>SUM(H11:H25)</f>
        <v>869</v>
      </c>
    </row>
    <row r="11" spans="1:8" ht="15" customHeight="1">
      <c r="A11" s="21" t="s">
        <v>75</v>
      </c>
      <c r="B11" s="22" t="s">
        <v>95</v>
      </c>
      <c r="C11" s="25" t="s">
        <v>92</v>
      </c>
      <c r="D11" s="24">
        <f aca="true" t="shared" si="0" ref="D11:D25">F11*1.5</f>
        <v>171</v>
      </c>
      <c r="E11" s="24">
        <f aca="true" t="shared" si="1" ref="E11:E25">D11-F11</f>
        <v>57</v>
      </c>
      <c r="F11" s="23">
        <v>114</v>
      </c>
      <c r="G11" s="23">
        <v>66</v>
      </c>
      <c r="H11" s="49">
        <f>F11-G11</f>
        <v>48</v>
      </c>
    </row>
    <row r="12" spans="1:8" s="13" customFormat="1" ht="16.5" customHeight="1">
      <c r="A12" s="21" t="s">
        <v>76</v>
      </c>
      <c r="B12" s="22" t="s">
        <v>11</v>
      </c>
      <c r="C12" s="23" t="s">
        <v>101</v>
      </c>
      <c r="D12" s="24">
        <f t="shared" si="0"/>
        <v>256.5</v>
      </c>
      <c r="E12" s="24">
        <f t="shared" si="1"/>
        <v>85.5</v>
      </c>
      <c r="F12" s="23">
        <v>171</v>
      </c>
      <c r="G12" s="23">
        <v>171</v>
      </c>
      <c r="H12" s="23">
        <f aca="true" t="shared" si="2" ref="H12:H33">F12-G12</f>
        <v>0</v>
      </c>
    </row>
    <row r="13" spans="1:8" s="13" customFormat="1" ht="16.5" customHeight="1">
      <c r="A13" s="50" t="s">
        <v>77</v>
      </c>
      <c r="B13" s="22" t="s">
        <v>12</v>
      </c>
      <c r="C13" s="23" t="s">
        <v>101</v>
      </c>
      <c r="D13" s="24">
        <f t="shared" si="0"/>
        <v>256.5</v>
      </c>
      <c r="E13" s="24">
        <f t="shared" si="1"/>
        <v>85.5</v>
      </c>
      <c r="F13" s="23">
        <v>171</v>
      </c>
      <c r="G13" s="23">
        <v>0</v>
      </c>
      <c r="H13" s="23">
        <f t="shared" si="2"/>
        <v>171</v>
      </c>
    </row>
    <row r="14" spans="1:8" s="13" customFormat="1" ht="45" customHeight="1">
      <c r="A14" s="50" t="s">
        <v>78</v>
      </c>
      <c r="B14" s="22" t="s">
        <v>115</v>
      </c>
      <c r="C14" s="23" t="s">
        <v>100</v>
      </c>
      <c r="D14" s="24">
        <f t="shared" si="0"/>
        <v>427.5</v>
      </c>
      <c r="E14" s="24">
        <f t="shared" si="1"/>
        <v>142.5</v>
      </c>
      <c r="F14" s="33">
        <v>285</v>
      </c>
      <c r="G14" s="33">
        <v>188</v>
      </c>
      <c r="H14" s="23">
        <f t="shared" si="2"/>
        <v>97</v>
      </c>
    </row>
    <row r="15" spans="1:8" s="13" customFormat="1" ht="18" customHeight="1">
      <c r="A15" s="21" t="s">
        <v>80</v>
      </c>
      <c r="B15" s="22" t="s">
        <v>13</v>
      </c>
      <c r="C15" s="23" t="s">
        <v>101</v>
      </c>
      <c r="D15" s="24">
        <v>256</v>
      </c>
      <c r="E15" s="24">
        <f t="shared" si="1"/>
        <v>85</v>
      </c>
      <c r="F15" s="23">
        <v>171</v>
      </c>
      <c r="G15" s="23">
        <v>69</v>
      </c>
      <c r="H15" s="23">
        <f t="shared" si="2"/>
        <v>102</v>
      </c>
    </row>
    <row r="16" spans="1:8" s="13" customFormat="1" ht="18.75" customHeight="1">
      <c r="A16" s="21" t="s">
        <v>82</v>
      </c>
      <c r="B16" s="22" t="s">
        <v>17</v>
      </c>
      <c r="C16" s="25" t="s">
        <v>81</v>
      </c>
      <c r="D16" s="24">
        <v>256</v>
      </c>
      <c r="E16" s="24">
        <f t="shared" si="1"/>
        <v>85</v>
      </c>
      <c r="F16" s="23">
        <v>171</v>
      </c>
      <c r="G16" s="23">
        <v>10</v>
      </c>
      <c r="H16" s="23">
        <f t="shared" si="2"/>
        <v>161</v>
      </c>
    </row>
    <row r="17" spans="1:8" s="13" customFormat="1" ht="18.75" customHeight="1">
      <c r="A17" s="21" t="s">
        <v>83</v>
      </c>
      <c r="B17" s="26" t="s">
        <v>19</v>
      </c>
      <c r="C17" s="25" t="s">
        <v>79</v>
      </c>
      <c r="D17" s="24">
        <f t="shared" si="0"/>
        <v>108</v>
      </c>
      <c r="E17" s="24">
        <f t="shared" si="1"/>
        <v>36</v>
      </c>
      <c r="F17" s="23">
        <v>72</v>
      </c>
      <c r="G17" s="23">
        <v>62</v>
      </c>
      <c r="H17" s="23">
        <f t="shared" si="2"/>
        <v>10</v>
      </c>
    </row>
    <row r="18" spans="1:8" ht="19.5" customHeight="1">
      <c r="A18" s="21" t="s">
        <v>85</v>
      </c>
      <c r="B18" s="22" t="s">
        <v>84</v>
      </c>
      <c r="C18" s="23" t="s">
        <v>101</v>
      </c>
      <c r="D18" s="24">
        <f t="shared" si="0"/>
        <v>162</v>
      </c>
      <c r="E18" s="24">
        <f t="shared" si="1"/>
        <v>54</v>
      </c>
      <c r="F18" s="23">
        <v>108</v>
      </c>
      <c r="G18" s="23">
        <v>55</v>
      </c>
      <c r="H18" s="23">
        <f t="shared" si="2"/>
        <v>53</v>
      </c>
    </row>
    <row r="19" spans="1:8" s="13" customFormat="1" ht="18" customHeight="1">
      <c r="A19" s="21" t="s">
        <v>87</v>
      </c>
      <c r="B19" s="22" t="s">
        <v>86</v>
      </c>
      <c r="C19" s="23" t="s">
        <v>100</v>
      </c>
      <c r="D19" s="24">
        <f t="shared" si="0"/>
        <v>270</v>
      </c>
      <c r="E19" s="24">
        <f t="shared" si="1"/>
        <v>90</v>
      </c>
      <c r="F19" s="33">
        <v>180</v>
      </c>
      <c r="G19" s="33">
        <v>150</v>
      </c>
      <c r="H19" s="23">
        <f t="shared" si="2"/>
        <v>30</v>
      </c>
    </row>
    <row r="20" spans="1:8" s="13" customFormat="1" ht="21" customHeight="1">
      <c r="A20" s="21" t="s">
        <v>88</v>
      </c>
      <c r="B20" s="22" t="s">
        <v>15</v>
      </c>
      <c r="C20" s="23" t="s">
        <v>101</v>
      </c>
      <c r="D20" s="24">
        <f t="shared" si="0"/>
        <v>171</v>
      </c>
      <c r="E20" s="24">
        <f t="shared" si="1"/>
        <v>57</v>
      </c>
      <c r="F20" s="23">
        <v>114</v>
      </c>
      <c r="G20" s="23">
        <v>77</v>
      </c>
      <c r="H20" s="23">
        <f t="shared" si="2"/>
        <v>37</v>
      </c>
    </row>
    <row r="21" spans="1:8" s="13" customFormat="1" ht="28.5" customHeight="1">
      <c r="A21" s="21" t="s">
        <v>89</v>
      </c>
      <c r="B21" s="27" t="s">
        <v>14</v>
      </c>
      <c r="C21" s="23" t="s">
        <v>101</v>
      </c>
      <c r="D21" s="24">
        <v>256</v>
      </c>
      <c r="E21" s="24">
        <f t="shared" si="1"/>
        <v>85</v>
      </c>
      <c r="F21" s="23">
        <v>171</v>
      </c>
      <c r="G21" s="23">
        <v>131</v>
      </c>
      <c r="H21" s="23">
        <f t="shared" si="2"/>
        <v>40</v>
      </c>
    </row>
    <row r="22" spans="1:8" s="13" customFormat="1" ht="18" customHeight="1">
      <c r="A22" s="21" t="s">
        <v>103</v>
      </c>
      <c r="B22" s="22" t="s">
        <v>90</v>
      </c>
      <c r="C22" s="25" t="s">
        <v>79</v>
      </c>
      <c r="D22" s="24">
        <f t="shared" si="0"/>
        <v>54</v>
      </c>
      <c r="E22" s="24">
        <f t="shared" si="1"/>
        <v>18</v>
      </c>
      <c r="F22" s="23">
        <v>36</v>
      </c>
      <c r="G22" s="23">
        <v>22</v>
      </c>
      <c r="H22" s="23">
        <f t="shared" si="2"/>
        <v>14</v>
      </c>
    </row>
    <row r="23" spans="1:8" s="13" customFormat="1" ht="18" customHeight="1">
      <c r="A23" s="21" t="s">
        <v>104</v>
      </c>
      <c r="B23" s="22" t="s">
        <v>96</v>
      </c>
      <c r="C23" s="25" t="s">
        <v>79</v>
      </c>
      <c r="D23" s="24">
        <f t="shared" si="0"/>
        <v>108</v>
      </c>
      <c r="E23" s="24">
        <f t="shared" si="1"/>
        <v>36</v>
      </c>
      <c r="F23" s="23">
        <v>72</v>
      </c>
      <c r="G23" s="23">
        <v>60</v>
      </c>
      <c r="H23" s="23">
        <f t="shared" si="2"/>
        <v>12</v>
      </c>
    </row>
    <row r="24" spans="1:8" s="34" customFormat="1" ht="18.75" customHeight="1">
      <c r="A24" s="21" t="s">
        <v>105</v>
      </c>
      <c r="B24" s="22" t="s">
        <v>97</v>
      </c>
      <c r="C24" s="25" t="s">
        <v>79</v>
      </c>
      <c r="D24" s="24">
        <f t="shared" si="0"/>
        <v>54</v>
      </c>
      <c r="E24" s="24">
        <f t="shared" si="1"/>
        <v>18</v>
      </c>
      <c r="F24" s="23">
        <v>36</v>
      </c>
      <c r="G24" s="23">
        <v>32</v>
      </c>
      <c r="H24" s="23">
        <f t="shared" si="2"/>
        <v>4</v>
      </c>
    </row>
    <row r="25" spans="1:8" s="13" customFormat="1" ht="18.75" customHeight="1">
      <c r="A25" s="21" t="s">
        <v>106</v>
      </c>
      <c r="B25" s="22" t="s">
        <v>98</v>
      </c>
      <c r="C25" s="23" t="s">
        <v>102</v>
      </c>
      <c r="D25" s="24">
        <f t="shared" si="0"/>
        <v>270</v>
      </c>
      <c r="E25" s="24">
        <f t="shared" si="1"/>
        <v>90</v>
      </c>
      <c r="F25" s="33">
        <v>180</v>
      </c>
      <c r="G25" s="33">
        <v>90</v>
      </c>
      <c r="H25" s="23">
        <f t="shared" si="2"/>
        <v>90</v>
      </c>
    </row>
    <row r="26" spans="1:8" s="13" customFormat="1" ht="27.75" customHeight="1">
      <c r="A26" s="15" t="s">
        <v>20</v>
      </c>
      <c r="B26" s="15" t="s">
        <v>21</v>
      </c>
      <c r="C26" s="30" t="s">
        <v>112</v>
      </c>
      <c r="D26" s="31">
        <f>SUM(D27:D33)</f>
        <v>601.1999999999999</v>
      </c>
      <c r="E26" s="31">
        <f>SUM(E27:E33)</f>
        <v>177.2</v>
      </c>
      <c r="F26" s="31">
        <f>SUM(F27:F33)</f>
        <v>424</v>
      </c>
      <c r="G26" s="31">
        <f>SUM(G27:G33)</f>
        <v>179</v>
      </c>
      <c r="H26" s="31">
        <f>SUM(H27:H33)</f>
        <v>245</v>
      </c>
    </row>
    <row r="27" spans="1:9" s="13" customFormat="1" ht="27" customHeight="1">
      <c r="A27" s="16" t="s">
        <v>22</v>
      </c>
      <c r="B27" s="16" t="s">
        <v>33</v>
      </c>
      <c r="C27" s="8" t="s">
        <v>16</v>
      </c>
      <c r="D27" s="24">
        <v>86</v>
      </c>
      <c r="E27" s="4">
        <f aca="true" t="shared" si="3" ref="E27:E33">D27-F27</f>
        <v>26</v>
      </c>
      <c r="F27" s="7">
        <v>60</v>
      </c>
      <c r="G27" s="7">
        <v>0</v>
      </c>
      <c r="H27" s="35">
        <f t="shared" si="2"/>
        <v>60</v>
      </c>
      <c r="I27" s="44"/>
    </row>
    <row r="28" spans="1:63" s="36" customFormat="1" ht="18" customHeight="1">
      <c r="A28" s="16" t="s">
        <v>24</v>
      </c>
      <c r="B28" s="16" t="s">
        <v>52</v>
      </c>
      <c r="C28" s="17" t="s">
        <v>30</v>
      </c>
      <c r="D28" s="24">
        <f aca="true" t="shared" si="4" ref="D28:D33">F28*1.4</f>
        <v>112</v>
      </c>
      <c r="E28" s="4">
        <f t="shared" si="3"/>
        <v>32</v>
      </c>
      <c r="F28" s="7">
        <v>80</v>
      </c>
      <c r="G28" s="7">
        <v>24</v>
      </c>
      <c r="H28" s="46">
        <f t="shared" si="2"/>
        <v>56</v>
      </c>
      <c r="I28" s="4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9" s="13" customFormat="1" ht="14.25" customHeight="1">
      <c r="A29" s="16" t="s">
        <v>26</v>
      </c>
      <c r="B29" s="16" t="s">
        <v>23</v>
      </c>
      <c r="C29" s="17" t="s">
        <v>59</v>
      </c>
      <c r="D29" s="24">
        <v>110</v>
      </c>
      <c r="E29" s="4">
        <f t="shared" si="3"/>
        <v>32</v>
      </c>
      <c r="F29" s="7">
        <v>78</v>
      </c>
      <c r="G29" s="7">
        <v>34</v>
      </c>
      <c r="H29" s="46">
        <f t="shared" si="2"/>
        <v>44</v>
      </c>
      <c r="I29" s="44"/>
    </row>
    <row r="30" spans="1:63" s="36" customFormat="1" ht="16.5" customHeight="1">
      <c r="A30" s="16" t="s">
        <v>28</v>
      </c>
      <c r="B30" s="16" t="s">
        <v>27</v>
      </c>
      <c r="C30" s="17" t="s">
        <v>59</v>
      </c>
      <c r="D30" s="24">
        <v>88</v>
      </c>
      <c r="E30" s="4">
        <f t="shared" si="3"/>
        <v>28</v>
      </c>
      <c r="F30" s="7">
        <v>60</v>
      </c>
      <c r="G30" s="7">
        <v>36</v>
      </c>
      <c r="H30" s="46">
        <f t="shared" si="2"/>
        <v>24</v>
      </c>
      <c r="I30" s="4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9" s="13" customFormat="1" ht="17.25" customHeight="1">
      <c r="A31" s="16" t="s">
        <v>53</v>
      </c>
      <c r="B31" s="16" t="s">
        <v>54</v>
      </c>
      <c r="C31" s="17" t="s">
        <v>30</v>
      </c>
      <c r="D31" s="24">
        <v>68</v>
      </c>
      <c r="E31" s="4">
        <f t="shared" si="3"/>
        <v>20</v>
      </c>
      <c r="F31" s="7">
        <v>48</v>
      </c>
      <c r="G31" s="7">
        <v>48</v>
      </c>
      <c r="H31" s="51">
        <f t="shared" si="2"/>
        <v>0</v>
      </c>
      <c r="I31" s="44"/>
    </row>
    <row r="32" spans="1:8" s="13" customFormat="1" ht="18" customHeight="1">
      <c r="A32" s="16" t="s">
        <v>31</v>
      </c>
      <c r="B32" s="16" t="s">
        <v>25</v>
      </c>
      <c r="C32" s="17" t="s">
        <v>30</v>
      </c>
      <c r="D32" s="24">
        <f t="shared" si="4"/>
        <v>58.8</v>
      </c>
      <c r="E32" s="4">
        <f t="shared" si="3"/>
        <v>16.799999999999997</v>
      </c>
      <c r="F32" s="7">
        <v>42</v>
      </c>
      <c r="G32" s="7">
        <v>20</v>
      </c>
      <c r="H32" s="53">
        <f t="shared" si="2"/>
        <v>22</v>
      </c>
    </row>
    <row r="33" spans="1:8" s="13" customFormat="1" ht="30" customHeight="1">
      <c r="A33" s="16" t="s">
        <v>32</v>
      </c>
      <c r="B33" s="16" t="s">
        <v>29</v>
      </c>
      <c r="C33" s="8" t="s">
        <v>16</v>
      </c>
      <c r="D33" s="24">
        <f t="shared" si="4"/>
        <v>78.39999999999999</v>
      </c>
      <c r="E33" s="4">
        <f t="shared" si="3"/>
        <v>22.39999999999999</v>
      </c>
      <c r="F33" s="5">
        <v>56</v>
      </c>
      <c r="G33" s="5">
        <v>17</v>
      </c>
      <c r="H33" s="52">
        <f t="shared" si="2"/>
        <v>39</v>
      </c>
    </row>
    <row r="34" spans="1:8" s="13" customFormat="1" ht="20.25" customHeight="1">
      <c r="A34" s="15" t="s">
        <v>34</v>
      </c>
      <c r="B34" s="15" t="s">
        <v>35</v>
      </c>
      <c r="C34" s="30" t="s">
        <v>111</v>
      </c>
      <c r="D34" s="37">
        <f>SUM(D35,D39)</f>
        <v>1149</v>
      </c>
      <c r="E34" s="37">
        <f>SUM(E35,E39)</f>
        <v>383</v>
      </c>
      <c r="F34" s="37">
        <f>SUM(F35,F39)</f>
        <v>3034</v>
      </c>
      <c r="G34" s="37">
        <f>SUM(G35,G39)</f>
        <v>452</v>
      </c>
      <c r="H34" s="37">
        <f>SUM(H35,H39)</f>
        <v>2582</v>
      </c>
    </row>
    <row r="35" spans="1:8" s="13" customFormat="1" ht="45.75" customHeight="1">
      <c r="A35" s="38" t="s">
        <v>36</v>
      </c>
      <c r="B35" s="15" t="s">
        <v>55</v>
      </c>
      <c r="C35" s="39" t="s">
        <v>69</v>
      </c>
      <c r="D35" s="40">
        <f>SUM(D36:D38)</f>
        <v>558</v>
      </c>
      <c r="E35" s="40">
        <f>SUM(E36:E38)</f>
        <v>186</v>
      </c>
      <c r="F35" s="40">
        <f>SUM(F36:F38)</f>
        <v>1308</v>
      </c>
      <c r="G35" s="40">
        <f>SUM(G36:G38)</f>
        <v>252</v>
      </c>
      <c r="H35" s="40">
        <f>SUM(H36:H38)</f>
        <v>1056</v>
      </c>
    </row>
    <row r="36" spans="1:8" s="13" customFormat="1" ht="30" customHeight="1">
      <c r="A36" s="14" t="s">
        <v>37</v>
      </c>
      <c r="B36" s="16" t="s">
        <v>56</v>
      </c>
      <c r="C36" s="25" t="s">
        <v>92</v>
      </c>
      <c r="D36" s="24">
        <f>F36*1.5</f>
        <v>558</v>
      </c>
      <c r="E36" s="4">
        <f>D36-F36</f>
        <v>186</v>
      </c>
      <c r="F36" s="5">
        <v>372</v>
      </c>
      <c r="G36" s="5">
        <v>252</v>
      </c>
      <c r="H36" s="35">
        <f>F36-G36</f>
        <v>120</v>
      </c>
    </row>
    <row r="37" spans="1:8" s="13" customFormat="1" ht="21.75" customHeight="1">
      <c r="A37" s="14" t="s">
        <v>38</v>
      </c>
      <c r="B37" s="14" t="s">
        <v>39</v>
      </c>
      <c r="C37" s="3" t="s">
        <v>30</v>
      </c>
      <c r="D37" s="6"/>
      <c r="E37" s="6"/>
      <c r="F37" s="5">
        <v>216</v>
      </c>
      <c r="G37" s="5">
        <v>0</v>
      </c>
      <c r="H37" s="5">
        <v>216</v>
      </c>
    </row>
    <row r="38" spans="1:8" s="13" customFormat="1" ht="17.25" customHeight="1">
      <c r="A38" s="14" t="s">
        <v>40</v>
      </c>
      <c r="B38" s="14" t="s">
        <v>41</v>
      </c>
      <c r="C38" s="3" t="s">
        <v>30</v>
      </c>
      <c r="D38" s="9"/>
      <c r="E38" s="9"/>
      <c r="F38" s="9">
        <v>720</v>
      </c>
      <c r="G38" s="9">
        <v>0</v>
      </c>
      <c r="H38" s="9">
        <v>720</v>
      </c>
    </row>
    <row r="39" spans="1:8" s="34" customFormat="1" ht="62.25" customHeight="1">
      <c r="A39" s="15" t="s">
        <v>42</v>
      </c>
      <c r="B39" s="15" t="s">
        <v>58</v>
      </c>
      <c r="C39" s="39" t="s">
        <v>93</v>
      </c>
      <c r="D39" s="40">
        <f>SUM(D40:D42)</f>
        <v>591</v>
      </c>
      <c r="E39" s="40">
        <f>SUM(E40:E42)</f>
        <v>197</v>
      </c>
      <c r="F39" s="40">
        <f>SUM(F40:F42)</f>
        <v>1726</v>
      </c>
      <c r="G39" s="40">
        <f>SUM(G40:G42)</f>
        <v>200</v>
      </c>
      <c r="H39" s="40">
        <f>SUM(H40:H42)</f>
        <v>1526</v>
      </c>
    </row>
    <row r="40" spans="1:8" s="34" customFormat="1" ht="32.25" customHeight="1">
      <c r="A40" s="14" t="s">
        <v>43</v>
      </c>
      <c r="B40" s="14" t="s">
        <v>57</v>
      </c>
      <c r="C40" s="3" t="s">
        <v>91</v>
      </c>
      <c r="D40" s="24">
        <f>F40*1.5</f>
        <v>591</v>
      </c>
      <c r="E40" s="4">
        <f>D40-F40</f>
        <v>197</v>
      </c>
      <c r="F40" s="5">
        <v>394</v>
      </c>
      <c r="G40" s="5">
        <v>200</v>
      </c>
      <c r="H40" s="35">
        <f>F40-G40</f>
        <v>194</v>
      </c>
    </row>
    <row r="41" spans="1:8" s="34" customFormat="1" ht="18.75" customHeight="1">
      <c r="A41" s="14" t="s">
        <v>44</v>
      </c>
      <c r="B41" s="14" t="s">
        <v>39</v>
      </c>
      <c r="C41" s="3" t="s">
        <v>30</v>
      </c>
      <c r="D41" s="6"/>
      <c r="E41" s="6"/>
      <c r="F41" s="5">
        <v>72</v>
      </c>
      <c r="G41" s="5">
        <v>0</v>
      </c>
      <c r="H41" s="41">
        <v>72</v>
      </c>
    </row>
    <row r="42" spans="1:8" s="13" customFormat="1" ht="20.25" customHeight="1">
      <c r="A42" s="14" t="s">
        <v>45</v>
      </c>
      <c r="B42" s="14" t="s">
        <v>41</v>
      </c>
      <c r="C42" s="3" t="s">
        <v>30</v>
      </c>
      <c r="D42" s="6"/>
      <c r="E42" s="6"/>
      <c r="F42" s="5">
        <v>1260</v>
      </c>
      <c r="G42" s="5">
        <v>0</v>
      </c>
      <c r="H42" s="41">
        <v>1260</v>
      </c>
    </row>
    <row r="43" spans="1:8" s="13" customFormat="1" ht="16.5" customHeight="1">
      <c r="A43" s="15" t="s">
        <v>46</v>
      </c>
      <c r="B43" s="15" t="s">
        <v>17</v>
      </c>
      <c r="C43" s="39" t="s">
        <v>18</v>
      </c>
      <c r="D43" s="37">
        <v>140</v>
      </c>
      <c r="E43" s="37">
        <v>70</v>
      </c>
      <c r="F43" s="37">
        <v>70</v>
      </c>
      <c r="G43" s="37">
        <v>0</v>
      </c>
      <c r="H43" s="35">
        <f>F43-G43</f>
        <v>70</v>
      </c>
    </row>
    <row r="44" spans="1:8" s="13" customFormat="1" ht="18.75" customHeight="1">
      <c r="A44" s="16"/>
      <c r="B44" s="42" t="s">
        <v>47</v>
      </c>
      <c r="C44" s="39" t="s">
        <v>114</v>
      </c>
      <c r="D44" s="31">
        <f>SUM(D10,D26,D34,D43)</f>
        <v>4968.2</v>
      </c>
      <c r="E44" s="31">
        <f>SUM(E10,E26,E34,E43)</f>
        <v>1656.2</v>
      </c>
      <c r="F44" s="31">
        <f>SUM(F10,F26,F34,F43)</f>
        <v>5580</v>
      </c>
      <c r="G44" s="31">
        <f>SUM(G10,G26,G34,G43)</f>
        <v>1814</v>
      </c>
      <c r="H44" s="31">
        <f>SUM(H10,H26,H34,H43)</f>
        <v>3766</v>
      </c>
    </row>
    <row r="45" spans="1:8" s="13" customFormat="1" ht="36" customHeight="1">
      <c r="A45" s="15" t="s">
        <v>48</v>
      </c>
      <c r="B45" s="15" t="s">
        <v>49</v>
      </c>
      <c r="C45" s="10"/>
      <c r="D45" s="11"/>
      <c r="E45" s="11"/>
      <c r="F45" s="11"/>
      <c r="G45" s="11"/>
      <c r="H45" s="11"/>
    </row>
    <row r="46" spans="1:8" s="13" customFormat="1" ht="31.5" customHeight="1">
      <c r="A46" s="14" t="s">
        <v>50</v>
      </c>
      <c r="B46" s="14" t="s">
        <v>51</v>
      </c>
      <c r="C46" s="10"/>
      <c r="D46" s="11"/>
      <c r="E46" s="11"/>
      <c r="F46" s="11"/>
      <c r="G46" s="11"/>
      <c r="H46" s="11"/>
    </row>
    <row r="47" spans="1:8" s="13" customFormat="1" ht="0.75" customHeight="1">
      <c r="A47" s="69" t="s">
        <v>67</v>
      </c>
      <c r="B47" s="70"/>
      <c r="C47" s="70"/>
      <c r="D47" s="71"/>
      <c r="E47" s="75"/>
      <c r="F47" s="54"/>
      <c r="G47" s="54"/>
      <c r="H47" s="54"/>
    </row>
    <row r="48" spans="1:8" s="13" customFormat="1" ht="30.75" customHeight="1">
      <c r="A48" s="72"/>
      <c r="B48" s="73"/>
      <c r="C48" s="73"/>
      <c r="D48" s="74"/>
      <c r="E48" s="75"/>
      <c r="F48" s="54"/>
      <c r="G48" s="54"/>
      <c r="H48" s="54"/>
    </row>
    <row r="49" spans="1:8" s="13" customFormat="1" ht="15.75" customHeight="1">
      <c r="A49" s="76" t="s">
        <v>49</v>
      </c>
      <c r="B49" s="77"/>
      <c r="C49" s="77"/>
      <c r="D49" s="77"/>
      <c r="E49" s="75"/>
      <c r="F49" s="54"/>
      <c r="G49" s="54"/>
      <c r="H49" s="54"/>
    </row>
    <row r="50" spans="1:8" s="13" customFormat="1" ht="48" customHeight="1">
      <c r="A50" s="66" t="s">
        <v>94</v>
      </c>
      <c r="B50" s="67"/>
      <c r="C50" s="67"/>
      <c r="D50" s="68"/>
      <c r="E50" s="75"/>
      <c r="F50" s="54"/>
      <c r="G50" s="54"/>
      <c r="H50" s="54"/>
    </row>
    <row r="51" spans="1:8" s="13" customFormat="1" ht="19.5" customHeight="1" hidden="1">
      <c r="A51" s="47"/>
      <c r="B51" s="48"/>
      <c r="C51" s="48"/>
      <c r="D51" s="48"/>
      <c r="E51" s="75"/>
      <c r="F51" s="54"/>
      <c r="G51" s="54"/>
      <c r="H51" s="54"/>
    </row>
  </sheetData>
  <sheetProtection/>
  <mergeCells count="20">
    <mergeCell ref="F50:H50"/>
    <mergeCell ref="F6:H6"/>
    <mergeCell ref="F7:F9"/>
    <mergeCell ref="G7:G9"/>
    <mergeCell ref="H7:H9"/>
    <mergeCell ref="A5:A9"/>
    <mergeCell ref="B5:B9"/>
    <mergeCell ref="C5:C9"/>
    <mergeCell ref="D5:H5"/>
    <mergeCell ref="D6:D9"/>
    <mergeCell ref="F51:H51"/>
    <mergeCell ref="A2:H4"/>
    <mergeCell ref="E6:E9"/>
    <mergeCell ref="A50:D50"/>
    <mergeCell ref="A47:D48"/>
    <mergeCell ref="E47:E51"/>
    <mergeCell ref="F47:H47"/>
    <mergeCell ref="F48:H48"/>
    <mergeCell ref="A49:D49"/>
    <mergeCell ref="F49:H4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zoomScalePageLayoutView="0" workbookViewId="0" topLeftCell="A1">
      <selection activeCell="O10" sqref="O10"/>
    </sheetView>
  </sheetViews>
  <sheetFormatPr defaultColWidth="9.140625" defaultRowHeight="12.75"/>
  <cols>
    <col min="3" max="3" width="36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 t="s">
        <v>60</v>
      </c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8" t="s">
        <v>71</v>
      </c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 t="s">
        <v>107</v>
      </c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 t="s">
        <v>108</v>
      </c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 t="s">
        <v>109</v>
      </c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 t="s">
        <v>61</v>
      </c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84" t="s">
        <v>62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4" ht="18.75">
      <c r="A14" s="85" t="s">
        <v>72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9"/>
    </row>
    <row r="15" spans="1:12" ht="18.75">
      <c r="A15" s="86" t="s">
        <v>110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4" ht="18.75">
      <c r="A16" s="88" t="s">
        <v>73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20"/>
      <c r="N16" s="20"/>
    </row>
    <row r="17" spans="1:12" ht="18.75">
      <c r="A17" s="86" t="s">
        <v>74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6:12" ht="18.75">
      <c r="F23" s="2" t="s">
        <v>63</v>
      </c>
      <c r="G23" s="2"/>
      <c r="H23" s="2"/>
      <c r="I23" s="2"/>
      <c r="J23" s="2"/>
      <c r="K23" s="1"/>
      <c r="L23" s="1"/>
    </row>
    <row r="24" spans="6:12" ht="18.75">
      <c r="F24" s="2"/>
      <c r="G24" s="2"/>
      <c r="H24" s="2" t="s">
        <v>68</v>
      </c>
      <c r="I24" s="2"/>
      <c r="J24" s="2"/>
      <c r="K24" s="1"/>
      <c r="L24" s="1"/>
    </row>
    <row r="25" spans="5:12" ht="18.75">
      <c r="E25" s="1"/>
      <c r="F25" s="2"/>
      <c r="G25" s="2"/>
      <c r="H25" s="2" t="s">
        <v>64</v>
      </c>
      <c r="I25" s="2"/>
      <c r="J25" s="2"/>
      <c r="K25" s="1"/>
      <c r="L25" s="1"/>
    </row>
    <row r="26" spans="5:12" ht="18.75">
      <c r="E26" s="1"/>
      <c r="F26" s="2" t="s">
        <v>65</v>
      </c>
      <c r="G26" s="2"/>
      <c r="H26" s="2"/>
      <c r="I26" s="2"/>
      <c r="J26" s="2"/>
      <c r="K26" s="1"/>
      <c r="L26" s="1"/>
    </row>
    <row r="27" spans="5:12" ht="18.75">
      <c r="E27" s="1"/>
      <c r="F27" s="2" t="s">
        <v>70</v>
      </c>
      <c r="G27" s="2"/>
      <c r="H27" s="2"/>
      <c r="I27" s="2"/>
      <c r="J27" s="2"/>
      <c r="K27" s="1"/>
      <c r="L27" s="1"/>
    </row>
    <row r="28" spans="5:12" ht="18.75">
      <c r="E28" s="1"/>
      <c r="F28" s="2" t="s">
        <v>66</v>
      </c>
      <c r="G28" s="2"/>
      <c r="H28" s="2"/>
      <c r="I28" s="2"/>
      <c r="J28" s="2"/>
      <c r="K28" s="1"/>
      <c r="L28" s="1"/>
    </row>
    <row r="29" spans="5:12" ht="18.75">
      <c r="E29" s="1"/>
      <c r="F29" s="2"/>
      <c r="G29" s="2"/>
      <c r="H29" s="2"/>
      <c r="I29" s="2"/>
      <c r="J29" s="2"/>
      <c r="K29" s="1"/>
      <c r="L29" s="1"/>
    </row>
  </sheetData>
  <sheetProtection/>
  <mergeCells count="5">
    <mergeCell ref="A13:L13"/>
    <mergeCell ref="A14:L14"/>
    <mergeCell ref="A15:L15"/>
    <mergeCell ref="A17:L17"/>
    <mergeCell ref="A16:L16"/>
  </mergeCells>
  <printOptions horizontalCentered="1"/>
  <pageMargins left="0.35433070866141736" right="0.15748031496062992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Faniya</cp:lastModifiedBy>
  <cp:lastPrinted>2017-05-29T13:44:57Z</cp:lastPrinted>
  <dcterms:created xsi:type="dcterms:W3CDTF">1996-10-08T23:32:33Z</dcterms:created>
  <dcterms:modified xsi:type="dcterms:W3CDTF">2017-06-17T08:40:08Z</dcterms:modified>
  <cp:category/>
  <cp:version/>
  <cp:contentType/>
  <cp:contentStatus/>
</cp:coreProperties>
</file>